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pac\Lavori_ARPAC\Rapporto sullo stato dell'ambiente 2023\Tabelle\"/>
    </mc:Choice>
  </mc:AlternateContent>
  <xr:revisionPtr revIDLastSave="0" documentId="13_ncr:1_{A943BF11-5296-44F2-9152-009F6971FC5C}" xr6:coauthVersionLast="47" xr6:coauthVersionMax="47" xr10:uidLastSave="{00000000-0000-0000-0000-000000000000}"/>
  <bookViews>
    <workbookView xWindow="28680" yWindow="-120" windowWidth="29040" windowHeight="17640" xr2:uid="{11D843AE-831B-4B2B-8A51-FD745F94EBE3}"/>
  </bookViews>
  <sheets>
    <sheet name="Province_2015_2021" sheetId="1" r:id="rId1"/>
  </sheets>
  <externalReferences>
    <externalReference r:id="rId2"/>
  </externalReferences>
  <definedNames>
    <definedName name="Comuni_2020">#REF!</definedName>
    <definedName name="Info">#REF!</definedName>
    <definedName name="Province_2020">Province_2015_2021!$A$3:$A$7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E3" i="1"/>
  <c r="G3" i="1"/>
  <c r="I3" i="1"/>
  <c r="K3" i="1"/>
  <c r="M3" i="1"/>
  <c r="O3" i="1"/>
  <c r="C4" i="1"/>
  <c r="E4" i="1"/>
  <c r="G4" i="1"/>
  <c r="I4" i="1"/>
  <c r="K4" i="1"/>
  <c r="M4" i="1"/>
  <c r="O4" i="1"/>
  <c r="C5" i="1"/>
  <c r="E5" i="1"/>
  <c r="G5" i="1"/>
  <c r="I5" i="1"/>
  <c r="K5" i="1"/>
  <c r="M5" i="1"/>
  <c r="O5" i="1"/>
  <c r="C6" i="1"/>
  <c r="E6" i="1"/>
  <c r="G6" i="1"/>
  <c r="I6" i="1"/>
  <c r="K6" i="1"/>
  <c r="M6" i="1"/>
  <c r="O6" i="1"/>
  <c r="C7" i="1"/>
  <c r="E7" i="1"/>
  <c r="G7" i="1"/>
  <c r="I7" i="1"/>
  <c r="K7" i="1"/>
  <c r="M7" i="1"/>
  <c r="O7" i="1"/>
</calcChain>
</file>

<file path=xl/sharedStrings.xml><?xml version="1.0" encoding="utf-8"?>
<sst xmlns="http://schemas.openxmlformats.org/spreadsheetml/2006/main" count="21" uniqueCount="21">
  <si>
    <t>Salerno</t>
  </si>
  <si>
    <t>Napoli</t>
  </si>
  <si>
    <t>Caserta</t>
  </si>
  <si>
    <t>Benevento</t>
  </si>
  <si>
    <t>Avellino</t>
  </si>
  <si>
    <t>2021 [%]</t>
  </si>
  <si>
    <t>2021 [ettari]</t>
  </si>
  <si>
    <t>2020 [%]</t>
  </si>
  <si>
    <t>2020 [ettari]</t>
  </si>
  <si>
    <t>2019 [%]</t>
  </si>
  <si>
    <t>2019 [ettari]</t>
  </si>
  <si>
    <t>2018 [%]</t>
  </si>
  <si>
    <t>2018 [ettari]</t>
  </si>
  <si>
    <t>2017 [%]</t>
  </si>
  <si>
    <t>2017 [ettari]</t>
  </si>
  <si>
    <t>2016 [%]</t>
  </si>
  <si>
    <t>2016 [ettari]</t>
  </si>
  <si>
    <t>2015 [%]</t>
  </si>
  <si>
    <t>2015 [ettari]</t>
  </si>
  <si>
    <t>Suolo consumato</t>
  </si>
  <si>
    <t>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</si>
</sst>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2" fontId="0" fillId="0" borderId="0" xfId="0" applyNumberFormat="1"/>
    <xf numFmtId="164" fontId="0" fillId="0" borderId="0" xfId="1" applyNumberFormat="1" applyFont="1" applyFill="1"/>
    <xf numFmtId="43" fontId="0" fillId="0" borderId="0" xfId="1" applyFont="1" applyFill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Fill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0" fontId="3" fillId="0" borderId="0" xfId="0" applyFont="1"/>
    <xf numFmtId="164" fontId="3" fillId="0" borderId="0" xfId="1" applyNumberFormat="1" applyFont="1" applyFill="1"/>
    <xf numFmtId="43" fontId="3" fillId="0" borderId="0" xfId="1" applyFont="1" applyFill="1"/>
    <xf numFmtId="2" fontId="3" fillId="0" borderId="0" xfId="0" applyNumberFormat="1" applyFon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rpac\Lavori_ARPAC\Rapporto%20sullo%20stato%20dell'ambiente%202023\Tabelle\Consumo%20suolo%20Regionale%202015_2021.xlsx" TargetMode="External"/><Relationship Id="rId1" Type="http://schemas.openxmlformats.org/officeDocument/2006/relationships/externalLinkPath" Target="Consumo%20suolo%20Regionale%202015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oni_2015_2021"/>
      <sheetName val="Comuni_2015_202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2A05D-AD22-40F6-BBFA-1B2C3A9AB4C6}">
  <sheetPr>
    <pageSetUpPr fitToPage="1"/>
  </sheetPr>
  <dimension ref="A1:R10"/>
  <sheetViews>
    <sheetView tabSelected="1" zoomScale="115" zoomScaleNormal="115" workbookViewId="0">
      <selection activeCell="F19" sqref="F19"/>
    </sheetView>
  </sheetViews>
  <sheetFormatPr defaultColWidth="8.85546875" defaultRowHeight="15" x14ac:dyDescent="0.25"/>
  <cols>
    <col min="1" max="1" width="10.7109375" bestFit="1" customWidth="1"/>
    <col min="2" max="2" width="12.85546875" style="2" bestFit="1" customWidth="1"/>
    <col min="3" max="3" width="9.7109375" style="3" bestFit="1" customWidth="1"/>
    <col min="4" max="4" width="12.85546875" style="2" bestFit="1" customWidth="1"/>
    <col min="5" max="5" width="9.7109375" style="1" bestFit="1" customWidth="1"/>
    <col min="6" max="6" width="12.85546875" style="2" bestFit="1" customWidth="1"/>
    <col min="7" max="7" width="9.7109375" style="1" bestFit="1" customWidth="1"/>
    <col min="8" max="8" width="12.85546875" style="2" bestFit="1" customWidth="1"/>
    <col min="9" max="9" width="9.7109375" style="1" bestFit="1" customWidth="1"/>
    <col min="10" max="10" width="12.85546875" style="2" bestFit="1" customWidth="1"/>
    <col min="11" max="11" width="9.7109375" style="1" bestFit="1" customWidth="1"/>
    <col min="12" max="12" width="12.85546875" style="2" bestFit="1" customWidth="1"/>
    <col min="13" max="13" width="9.7109375" style="1" bestFit="1" customWidth="1"/>
    <col min="14" max="14" width="12.85546875" bestFit="1" customWidth="1"/>
    <col min="15" max="15" width="9.7109375" bestFit="1" customWidth="1"/>
  </cols>
  <sheetData>
    <row r="1" spans="1:15" s="4" customFormat="1" x14ac:dyDescent="0.25">
      <c r="A1" s="6" t="s">
        <v>20</v>
      </c>
      <c r="B1" s="9" t="s">
        <v>19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7"/>
    </row>
    <row r="2" spans="1:15" s="4" customFormat="1" x14ac:dyDescent="0.25">
      <c r="A2" s="6"/>
      <c r="B2" s="5" t="s">
        <v>18</v>
      </c>
      <c r="C2" s="5" t="s">
        <v>17</v>
      </c>
      <c r="D2" s="5" t="s">
        <v>16</v>
      </c>
      <c r="E2" s="5" t="s">
        <v>15</v>
      </c>
      <c r="F2" s="5" t="s">
        <v>14</v>
      </c>
      <c r="G2" s="5" t="s">
        <v>13</v>
      </c>
      <c r="H2" s="5" t="s">
        <v>12</v>
      </c>
      <c r="I2" s="5" t="s">
        <v>11</v>
      </c>
      <c r="J2" s="5" t="s">
        <v>10</v>
      </c>
      <c r="K2" s="5" t="s">
        <v>9</v>
      </c>
      <c r="L2" s="5" t="s">
        <v>8</v>
      </c>
      <c r="M2" s="5" t="s">
        <v>7</v>
      </c>
      <c r="N2" s="5" t="s">
        <v>6</v>
      </c>
      <c r="O2" s="5" t="s">
        <v>5</v>
      </c>
    </row>
    <row r="3" spans="1:15" x14ac:dyDescent="0.25">
      <c r="A3" s="10" t="s">
        <v>4</v>
      </c>
      <c r="B3" s="11">
        <v>20234.05</v>
      </c>
      <c r="C3" s="12">
        <f>7.2519198329733/100</f>
        <v>7.2519198329732998E-2</v>
      </c>
      <c r="D3" s="11">
        <v>20308.27</v>
      </c>
      <c r="E3" s="12">
        <f>7.27852041417199/100</f>
        <v>7.2785204141719906E-2</v>
      </c>
      <c r="F3" s="11">
        <v>20354.7</v>
      </c>
      <c r="G3" s="12">
        <f>7.29516100949743/100</f>
        <v>7.2951610094974292E-2</v>
      </c>
      <c r="H3" s="11">
        <v>20414.97</v>
      </c>
      <c r="I3" s="12">
        <f>7.31676188566079/100</f>
        <v>7.3167618856607899E-2</v>
      </c>
      <c r="J3" s="11">
        <v>20460.669999999998</v>
      </c>
      <c r="K3" s="12">
        <f>7.33314084767616/100</f>
        <v>7.3331408476761603E-2</v>
      </c>
      <c r="L3" s="11">
        <v>20489.12</v>
      </c>
      <c r="M3" s="12">
        <f>7.34333737873386/100</f>
        <v>7.3433373787338607E-2</v>
      </c>
      <c r="N3" s="13">
        <v>20535.75</v>
      </c>
      <c r="O3" s="12">
        <f>7.36004965441824/100</f>
        <v>7.3600496544182395E-2</v>
      </c>
    </row>
    <row r="4" spans="1:15" x14ac:dyDescent="0.25">
      <c r="A4" s="10" t="s">
        <v>3</v>
      </c>
      <c r="B4" s="11">
        <v>14724.34</v>
      </c>
      <c r="C4" s="12">
        <f>7.11268888114925/100</f>
        <v>7.1126888811492497E-2</v>
      </c>
      <c r="D4" s="11">
        <v>14784</v>
      </c>
      <c r="E4" s="12">
        <f>7.14150803492113/100</f>
        <v>7.1415080349211305E-2</v>
      </c>
      <c r="F4" s="11">
        <v>14829.81</v>
      </c>
      <c r="G4" s="12">
        <f>7.16363685547576/100</f>
        <v>7.1636368554757593E-2</v>
      </c>
      <c r="H4" s="11">
        <v>14879.75</v>
      </c>
      <c r="I4" s="12">
        <f>7.18776069958181/100</f>
        <v>7.1877606995818105E-2</v>
      </c>
      <c r="J4" s="11">
        <v>14962.09</v>
      </c>
      <c r="K4" s="12">
        <f>7.22753557590726/100</f>
        <v>7.2275355759072596E-2</v>
      </c>
      <c r="L4" s="11">
        <v>14978.48</v>
      </c>
      <c r="M4" s="12">
        <f>7.23545287276146/100</f>
        <v>7.2354528727614595E-2</v>
      </c>
      <c r="N4" s="13">
        <v>15012.87</v>
      </c>
      <c r="O4" s="12">
        <f>7.25206518751531/100</f>
        <v>7.2520651875153094E-2</v>
      </c>
    </row>
    <row r="5" spans="1:15" x14ac:dyDescent="0.25">
      <c r="A5" s="10" t="s">
        <v>2</v>
      </c>
      <c r="B5" s="11">
        <v>26600.12</v>
      </c>
      <c r="C5" s="12">
        <f>10.0712038472128/100</f>
        <v>0.10071203847212801</v>
      </c>
      <c r="D5" s="11">
        <v>26695</v>
      </c>
      <c r="E5" s="12">
        <f>10.1071268363205/100</f>
        <v>0.101071268363205</v>
      </c>
      <c r="F5" s="11">
        <v>26781.81</v>
      </c>
      <c r="G5" s="12">
        <f>10.1399944025562/100</f>
        <v>0.101399944025562</v>
      </c>
      <c r="H5" s="11">
        <v>26892.240000000002</v>
      </c>
      <c r="I5" s="12">
        <f>10.181804854571/100</f>
        <v>0.10181804854571</v>
      </c>
      <c r="J5" s="11">
        <v>27034.92</v>
      </c>
      <c r="K5" s="12">
        <f>10.2358256396246/100</f>
        <v>0.102358256396246</v>
      </c>
      <c r="L5" s="11">
        <v>27114.25</v>
      </c>
      <c r="M5" s="12">
        <f>10.2658611658252/100</f>
        <v>0.10265861165825201</v>
      </c>
      <c r="N5" s="13">
        <v>27238.33</v>
      </c>
      <c r="O5" s="12">
        <f>10.312839712289/100</f>
        <v>0.10312839712289</v>
      </c>
    </row>
    <row r="6" spans="1:15" x14ac:dyDescent="0.25">
      <c r="A6" s="10" t="s">
        <v>1</v>
      </c>
      <c r="B6" s="11">
        <v>39869.51</v>
      </c>
      <c r="C6" s="12">
        <f>33.9604610877072/100</f>
        <v>0.339604610877072</v>
      </c>
      <c r="D6" s="11">
        <v>39981.33</v>
      </c>
      <c r="E6" s="12">
        <f>34.0557082768206/100</f>
        <v>0.34055708276820601</v>
      </c>
      <c r="F6" s="11">
        <v>40109.199999999997</v>
      </c>
      <c r="G6" s="12">
        <f>34.1646266999285/100</f>
        <v>0.34164626699928496</v>
      </c>
      <c r="H6" s="11">
        <v>40236.080000000002</v>
      </c>
      <c r="I6" s="12">
        <f>34.2727018506592/100</f>
        <v>0.34272701850659204</v>
      </c>
      <c r="J6" s="11">
        <v>40367.17</v>
      </c>
      <c r="K6" s="12">
        <f>34.3843630384688/100</f>
        <v>0.34384363038468796</v>
      </c>
      <c r="L6" s="11">
        <v>40465.379999999997</v>
      </c>
      <c r="M6" s="12">
        <f>34.4680173618709/100</f>
        <v>0.34468017361870901</v>
      </c>
      <c r="N6" s="13">
        <v>40669.89</v>
      </c>
      <c r="O6" s="12">
        <f>34.6422169920406/100</f>
        <v>0.34642216992040603</v>
      </c>
    </row>
    <row r="7" spans="1:15" x14ac:dyDescent="0.25">
      <c r="A7" s="10" t="s">
        <v>0</v>
      </c>
      <c r="B7" s="11">
        <v>38575.339999999997</v>
      </c>
      <c r="C7" s="12">
        <f>7.83418553762998/100</f>
        <v>7.8341855376299799E-2</v>
      </c>
      <c r="D7" s="11">
        <v>38670.589999999997</v>
      </c>
      <c r="E7" s="12">
        <f>7.85352966194513/100</f>
        <v>7.85352966194513E-2</v>
      </c>
      <c r="F7" s="11">
        <v>38756.980000000003</v>
      </c>
      <c r="G7" s="12">
        <f>7.87107442729511/100</f>
        <v>7.8710744272951091E-2</v>
      </c>
      <c r="H7" s="11">
        <v>38874.550000000003</v>
      </c>
      <c r="I7" s="12">
        <f>7.89495147396947/100</f>
        <v>7.8949514739694693E-2</v>
      </c>
      <c r="J7" s="11">
        <v>38957.65</v>
      </c>
      <c r="K7" s="12">
        <f>7.91182808006489/100</f>
        <v>7.9118280800648894E-2</v>
      </c>
      <c r="L7" s="11">
        <v>39087.33</v>
      </c>
      <c r="M7" s="12">
        <f>7.9381645214422/100</f>
        <v>7.9381645214421995E-2</v>
      </c>
      <c r="N7" s="13">
        <v>39167.760000000002</v>
      </c>
      <c r="O7" s="12">
        <f>7.95449888279304/100</f>
        <v>7.9544988827930402E-2</v>
      </c>
    </row>
    <row r="8" spans="1:15" x14ac:dyDescent="0.25">
      <c r="A8" s="14"/>
      <c r="B8" s="15"/>
      <c r="C8" s="16"/>
      <c r="D8" s="15"/>
      <c r="E8" s="17"/>
      <c r="F8" s="15"/>
      <c r="G8" s="17"/>
      <c r="H8" s="15"/>
      <c r="I8" s="17"/>
      <c r="J8" s="15"/>
      <c r="K8" s="17"/>
      <c r="L8" s="15"/>
      <c r="M8" s="17"/>
      <c r="N8" s="14"/>
      <c r="O8" s="14"/>
    </row>
    <row r="9" spans="1:15" x14ac:dyDescent="0.25">
      <c r="A9" s="14"/>
      <c r="B9" s="15"/>
      <c r="C9" s="16"/>
      <c r="D9" s="15"/>
      <c r="E9" s="17"/>
      <c r="F9" s="15"/>
      <c r="G9" s="17"/>
      <c r="H9" s="15"/>
      <c r="I9" s="17"/>
      <c r="J9" s="15"/>
      <c r="K9" s="17"/>
      <c r="L9" s="15"/>
      <c r="M9" s="17"/>
      <c r="N9" s="14"/>
      <c r="O9" s="14"/>
    </row>
    <row r="10" spans="1:15" x14ac:dyDescent="0.25">
      <c r="A10" s="14"/>
      <c r="B10" s="15"/>
      <c r="C10" s="16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14"/>
      <c r="O10" s="14"/>
    </row>
  </sheetData>
  <mergeCells count="2">
    <mergeCell ref="A1:A2"/>
    <mergeCell ref="B1:O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Province_2015_2021</vt:lpstr>
      <vt:lpstr>Province_2020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Ragone</dc:creator>
  <cp:lastModifiedBy>Gianluca Ragone</cp:lastModifiedBy>
  <cp:lastPrinted>2023-09-11T14:11:16Z</cp:lastPrinted>
  <dcterms:created xsi:type="dcterms:W3CDTF">2023-09-11T14:10:12Z</dcterms:created>
  <dcterms:modified xsi:type="dcterms:W3CDTF">2023-09-11T14:11:56Z</dcterms:modified>
</cp:coreProperties>
</file>